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ศปท -O14-O15\"/>
    </mc:Choice>
  </mc:AlternateContent>
  <xr:revisionPtr revIDLastSave="0" documentId="13_ncr:1_{025190C3-5C01-458F-A203-67DD917E9107}" xr6:coauthVersionLast="47" xr6:coauthVersionMax="47" xr10:uidLastSave="{00000000-0000-0000-0000-000000000000}"/>
  <bookViews>
    <workbookView xWindow="-120" yWindow="-120" windowWidth="21840" windowHeight="13140" xr2:uid="{5FCB0267-60CF-47F2-8C63-2DF126ED0239}"/>
  </bookViews>
  <sheets>
    <sheet name="ภาพรวม" sheetId="1" r:id="rId1"/>
    <sheet name="Sheet1" sheetId="2" r:id="rId2"/>
  </sheets>
  <definedNames>
    <definedName name="_xlnm.Print_Titles" localSheetId="0">ภาพรวม!$2:$3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5" i="1" l="1"/>
  <c r="H55" i="1"/>
  <c r="I49" i="1"/>
  <c r="H49" i="1"/>
  <c r="I42" i="1"/>
  <c r="H42" i="1"/>
  <c r="I40" i="1"/>
  <c r="H40" i="1"/>
  <c r="I39" i="1"/>
  <c r="H39" i="1"/>
  <c r="J33" i="1"/>
  <c r="J25" i="1"/>
  <c r="J18" i="1"/>
  <c r="J12" i="1"/>
  <c r="J9" i="1"/>
  <c r="J4" i="1"/>
  <c r="J40" i="1" l="1"/>
  <c r="J49" i="1"/>
  <c r="J39" i="1"/>
  <c r="J42" i="1"/>
  <c r="J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tc={56D2452B-663F-4639-831A-E1B7CDF77018}</author>
    <author>tc={6D72EBB6-5379-435B-AD8B-2B2B90A2AF2B}</author>
    <author>tc={2A4E95CE-9132-4946-82C3-5E2E6135AEC3}</author>
    <author>tc={FE1BF319-36C5-4603-93A7-1E40B78812DE}</author>
    <author>tc={C74D48D1-D80D-4FF8-B6B8-CD958940840C}</author>
    <author>USER</author>
  </authors>
  <commentList>
    <comment ref="Q4" authorId="0" shapeId="0" xr:uid="{56D2452B-663F-4639-831A-E1B7CDF77018}">
      <text>
        <r>
          <rPr>
            <sz val="11"/>
            <color theme="1"/>
            <rFont val="Tahoma"/>
            <family val="2"/>
            <charset val="222"/>
            <scheme val="minor"/>
          </rPr>
          <t xml:space="preserve"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แปลงเป็น งบดำเนินงาน
เพื่อเป็นค่าใช้จ่ายในการบริหารจัดการภายในสถาบันพระประชาบดี
</t>
        </r>
      </text>
    </comment>
    <comment ref="Q6" authorId="1" shapeId="0" xr:uid="{6D72EBB6-5379-435B-AD8B-2B2B90A2AF2B}">
      <text>
        <r>
          <rPr>
            <sz val="11"/>
            <color theme="1"/>
            <rFont val="Tahoma"/>
            <family val="2"/>
            <charset val="222"/>
            <scheme val="minor"/>
          </rPr>
          <t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แปลงเป็น งบดำเนินงาน
เพื่อเป็นค่าใช้จ่ายในการบริหารจัดการภายในสถาบันพระประชาบดี</t>
        </r>
      </text>
    </comment>
    <comment ref="Q7" authorId="2" shapeId="0" xr:uid="{2A4E95CE-9132-4946-82C3-5E2E6135AEC3}">
      <text>
        <r>
          <rPr>
            <sz val="11"/>
            <color theme="1"/>
            <rFont val="Tahoma"/>
            <family val="2"/>
            <charset val="222"/>
            <scheme val="minor"/>
          </rPr>
          <t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แปลงเป็น งบดำเนินงาน 
เพื่อเป็นค่าใช้จ่ายในการบริหารจัดการภายในสถาบันพระประชาบดี</t>
        </r>
      </text>
    </comment>
    <comment ref="Q8" authorId="3" shapeId="0" xr:uid="{FE1BF319-36C5-4603-93A7-1E40B78812DE}">
      <text>
        <r>
          <rPr>
            <sz val="11"/>
            <color theme="1"/>
            <rFont val="Tahoma"/>
            <family val="2"/>
            <charset val="222"/>
            <scheme val="minor"/>
          </rPr>
          <t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แปลงเป็น งบลงทุน ครุภัณฑ์สำนักงาน
รายการเครื่องปรับอากาศ ขนาด 19,000 บีทียู แบบแขวน จำนวน 5 เครื่อง จำนวนเงิน 153,438 บาท</t>
        </r>
      </text>
    </comment>
    <comment ref="Q9" authorId="4" shapeId="0" xr:uid="{C74D48D1-D80D-4FF8-B6B8-CD958940840C}">
      <text>
        <r>
          <rPr>
            <sz val="11"/>
            <color theme="1"/>
            <rFont val="Tahoma"/>
            <family val="2"/>
            <charset val="222"/>
            <scheme val="minor"/>
          </rPr>
          <t xml:space="preserve"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แปลงเป็น งบดำเนินงาน
เพื่อเป็นค่าใช้จ่ายในการบริหารจัดการภายในสถาบันพระประชาบดี
</t>
        </r>
      </text>
    </comment>
    <comment ref="H39" authorId="5" shapeId="0" xr:uid="{20FB72B3-1ADE-4102-A6D6-6551F5F0DA57}">
      <text>
        <r>
          <rPr>
            <b/>
            <sz val="9"/>
            <color indexed="81"/>
            <rFont val="Tahoma"/>
            <charset val="222"/>
          </rPr>
          <t>USER:</t>
        </r>
        <r>
          <rPr>
            <sz val="9"/>
            <color indexed="81"/>
            <rFont val="Tahoma"/>
            <charset val="222"/>
          </rPr>
          <t xml:space="preserve">
ค่าอาหาร 18,360 บาท
ค่าเบรค 10,710 บาท
ค่าน้ำมัน 2,300 บาท</t>
        </r>
      </text>
    </comment>
    <comment ref="I39" authorId="5" shapeId="0" xr:uid="{94B0195C-FE44-47C6-89ED-127A3401D734}">
      <text>
        <r>
          <rPr>
            <b/>
            <sz val="9"/>
            <color indexed="81"/>
            <rFont val="Tahoma"/>
            <charset val="222"/>
          </rPr>
          <t>USER:</t>
        </r>
        <r>
          <rPr>
            <sz val="9"/>
            <color indexed="81"/>
            <rFont val="Tahoma"/>
            <charset val="222"/>
          </rPr>
          <t xml:space="preserve">
ค่าวิทยากร 60,300 บาท
ค่าปกประกาศ 19,950 บาท</t>
        </r>
      </text>
    </comment>
    <comment ref="H40" authorId="5" shapeId="0" xr:uid="{EC063D22-8A51-401B-BE55-0A57FD290E7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ค่าอาหาร 13,800 บาท
ค่าเบรค 8,470 บาท
ค่าน้ำมัน 2,830 บาท</t>
        </r>
      </text>
    </comment>
    <comment ref="I40" authorId="5" shapeId="0" xr:uid="{883B1D6E-A64F-4623-A4A7-28F263F45F2C}">
      <text>
        <r>
          <rPr>
            <b/>
            <sz val="9"/>
            <color indexed="81"/>
            <rFont val="Tahoma"/>
            <charset val="222"/>
          </rPr>
          <t>USER:</t>
        </r>
        <r>
          <rPr>
            <sz val="9"/>
            <color indexed="81"/>
            <rFont val="Tahoma"/>
            <charset val="222"/>
          </rPr>
          <t xml:space="preserve">
ค่าวิทยากร 55,200 บาท
ค่าปกประกาศ 16,210.50 บาท
ทางด่วน 1,210 บาท</t>
        </r>
      </text>
    </comment>
    <comment ref="H42" authorId="5" shapeId="0" xr:uid="{3CED5876-1EE7-4832-AF80-81E8EB9DF16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ค่าอาหาร 15,960 บาท
ค่าเบรค 10,045 บาท
ค่าน้ำมัน 2,770 บาท</t>
        </r>
      </text>
    </comment>
    <comment ref="I42" authorId="5" shapeId="0" xr:uid="{F50170F0-3FE5-4A28-99B2-371F311355A5}">
      <text>
        <r>
          <rPr>
            <b/>
            <sz val="9"/>
            <color indexed="81"/>
            <rFont val="Tahoma"/>
            <charset val="222"/>
          </rPr>
          <t>USER:</t>
        </r>
        <r>
          <rPr>
            <sz val="9"/>
            <color indexed="81"/>
            <rFont val="Tahoma"/>
            <charset val="222"/>
          </rPr>
          <t xml:space="preserve">
ค่าวิทยากร 95,300 บาท
ค่าปกประกาศ 28,500 บาท
ไวนิล 2,600 บาท
ทางด่วน 1,375 บาท</t>
        </r>
      </text>
    </comment>
    <comment ref="H49" authorId="5" shapeId="0" xr:uid="{D675E523-6342-4F74-8D2A-5C2718653AD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ค่าอาหาร 135,990 บาท
ค่าเบรค 27,415 บาท
ค่าน้ำมัน 5,300 บาท</t>
        </r>
      </text>
    </comment>
    <comment ref="I49" authorId="5" shapeId="0" xr:uid="{39D61E1C-606F-4FFF-B9BC-338E664FCDA4}">
      <text>
        <r>
          <rPr>
            <b/>
            <sz val="9"/>
            <color indexed="81"/>
            <rFont val="Tahoma"/>
            <charset val="222"/>
          </rPr>
          <t>USER:</t>
        </r>
        <r>
          <rPr>
            <sz val="9"/>
            <color indexed="81"/>
            <rFont val="Tahoma"/>
            <charset val="222"/>
          </rPr>
          <t xml:space="preserve">
- ค่าวิทยากร 146,400 บาท
- วัสดุอุปกรณ์ 3,263 บาท
- เช่ารถบัส 9,000 บาท
- ไวนิล 2,600 บาท
- ค่าปกประกาศ 8,550 บาท
- เข็มวิทยฐานะ 13,500 บาท
- ของสมนาคุณ 1,500 บาท
- ทางด่วน 2,520 บาท</t>
        </r>
      </text>
    </comment>
    <comment ref="H55" authorId="5" shapeId="0" xr:uid="{1BB24DDE-4EA6-4E84-8EE0-AA2E56CD7CA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ค่าอาหาร 121,950 บาท
ค่าเบรค 21,315 บาท
ค่าน้ำมัน 3,120 บาท</t>
        </r>
      </text>
    </comment>
    <comment ref="I55" authorId="5" shapeId="0" xr:uid="{F07276CC-8C9C-4CDF-A0AC-D1DC4E85347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ค่าวิทยากร 50,725 บาท
วัสดุอุปกรณ์ 2,972 บาท
ไวนิล 2,600 บาท
ค่าปกประกาศ 8,025 บาท
ทางด่วน 780 บาท
</t>
        </r>
      </text>
    </comment>
  </commentList>
</comments>
</file>

<file path=xl/sharedStrings.xml><?xml version="1.0" encoding="utf-8"?>
<sst xmlns="http://schemas.openxmlformats.org/spreadsheetml/2006/main" count="161" uniqueCount="116">
  <si>
    <t>หลักสูตร</t>
  </si>
  <si>
    <t>กลุ่มเป้าหมาย</t>
  </si>
  <si>
    <t>จำนวนรุ่น</t>
  </si>
  <si>
    <t>จำนวนคน</t>
  </si>
  <si>
    <t>ที่</t>
  </si>
  <si>
    <t>เบิกระบบ 
GFMIS</t>
  </si>
  <si>
    <t>รวมใช้เงิน</t>
  </si>
  <si>
    <t>ใช้เงินยืม</t>
  </si>
  <si>
    <t>1 รุ่น</t>
  </si>
  <si>
    <t>วงเงินที่ได้รับ</t>
  </si>
  <si>
    <t xml:space="preserve">วิธีพิจารณาความอาญา </t>
  </si>
  <si>
    <t xml:space="preserve">การอบรมผู้ทำหน้าที่นักจิตวิทยา
</t>
  </si>
  <si>
    <t>1 - 7 กันยายน 67 โรงแรมเซ็นทารา ศูนย์ราชการ</t>
  </si>
  <si>
    <t>21-27 มกราคม 67 โรงแรมเซ็นทารา ศูนย์ราชการ</t>
  </si>
  <si>
    <t>-</t>
  </si>
  <si>
    <t>2 รุ่น</t>
  </si>
  <si>
    <t>การพัฒนาสังคมและความมั่นคงของมนุษย์</t>
  </si>
  <si>
    <t>หลักสูตรนักยุทธศาสตร์ พม.</t>
  </si>
  <si>
    <t>ในปีงบประมาณ พ.ศ. 2567</t>
  </si>
  <si>
    <t xml:space="preserve">หลักสูตรผู้นำยุคใหม่ </t>
  </si>
  <si>
    <t>วิชาการของหน่วยงานในสังกัด กระทรวง พม.</t>
  </si>
  <si>
    <t>28 - 30 สิงหาคม 2567 โรงแรมเซ็นทารา ศูนย์ราชการ</t>
  </si>
  <si>
    <t xml:space="preserve">ข้าราชการพลเรือนสามัญ ประเภทวิชาการ ระดับปฏิบัติการ </t>
  </si>
  <si>
    <t>หรือประเภททั่วไป ระดับชำนาญงาน หรือเทียบเท่า และเคยปฏิบัติงาน</t>
  </si>
  <si>
    <t xml:space="preserve">เกี่ยวข้องกับการป้องกันและปราบปรามการค้ามนุษย์ การตรวจแรงงาน </t>
  </si>
  <si>
    <t>การตรวจสถานประกอบการ การตรวจคุ้มครองคนหางาน การคุ้มครอง</t>
  </si>
  <si>
    <t>สิทธิเด็ก สตรี คนพิการ คนไร้ที่พึ่ง คนขอทาน หรือการจัดสวัสดิการ</t>
  </si>
  <si>
    <t>ประจำปีงบประมาณ พ.ศ. 2567 :</t>
  </si>
  <si>
    <t>รุ่นที่ 72 :</t>
  </si>
  <si>
    <t xml:space="preserve">ข้าราชการและพนักงานราชการที่ดำรงตำแหน่งนักจิตวิทยา และเคย
</t>
  </si>
  <si>
    <t xml:space="preserve">ปฏิบัติงานเกี่ยวกับเด็กและเยาวชนอย่างสม่ำเสมอไม่น้อยกว่า 1 ปี  </t>
  </si>
  <si>
    <t>โดยมีหนังสือรับรองจากหน่วยงานที่ปฏิบัติ หรือตำแหน่งนักสังคมสงเคราะห์</t>
  </si>
  <si>
    <t>ที่ได้รับอนุญาตให้ประกอบวิชาชีพสังคมสงเคราะห์รับอนุญาต</t>
  </si>
  <si>
    <t>ตามกฎหมายว่าด้วยวิชาชีพสังคมสงเคราะห์</t>
  </si>
  <si>
    <t>4 - 15 มีนาคม 67 สถาบันพระประชาบดี</t>
  </si>
  <si>
    <t>ข้าราชการระดับชำนาญการพิเศษ ในสังกัดกระทรวงการพัฒนาสังคม</t>
  </si>
  <si>
    <t>และความมั่นคงของมนุษย์ โดยดำรงตำแหน่งในระดับดังกล่าวมาแล้ว</t>
  </si>
  <si>
    <t>ไม่น้อยกว่า 2 ปี และยังไม่เคยได้รับการอบรมหลักสูตรผู้นำยุคใหม่</t>
  </si>
  <si>
    <t>หรือหลักสูตรเทียบเท่า ที่มีวัตถุประสงค์เช่นเดียวกัน และหลักสูตร</t>
  </si>
  <si>
    <t>นักบริหารระดับสูงกระทรวง พม. ต้องไม่เป็นผู้ที่จะเกษียณอายุราชการ</t>
  </si>
  <si>
    <t>รุ่นที่ 5 :</t>
  </si>
  <si>
    <t>10 - 15 มิถุนายน 67 สถาบันพระประชาบดี</t>
  </si>
  <si>
    <t>10 - 19 กรกฎาคม 67  สถาบันพระประชาบดี</t>
  </si>
  <si>
    <t>1. ข้าราชการระดับชำนาญการพิเศษ ซึ่งดำรงตำแหน่งมาแล้ว</t>
  </si>
  <si>
    <t>ไม่น้อยกว่า 2 ปี และรับผิดชอบงานด้านนโยบาย ยุทธศาสตร์ และ</t>
  </si>
  <si>
    <t>2. พนักงานรัฐวิสาหกิจ และองค์การมหาชน ซึ่งดำรงตำแหน่ง</t>
  </si>
  <si>
    <t>เทียบเท่าข้าราชการระดับชำนาญการพิเศษ ที่ดำรงตำแหน่งมาแล้ว</t>
  </si>
  <si>
    <t xml:space="preserve">ไม่น้อยกว่า 2 ปี ในกำกับของกระทรวง พม.  </t>
  </si>
  <si>
    <t xml:space="preserve">3. อายุไม่เกิน 55 ปี </t>
  </si>
  <si>
    <t>หลักสูตรการเพิ่มประสิทธิภาพการดำเนินงาน</t>
  </si>
  <si>
    <t>ข้าราชการซึ่งดำรงตำแหน่งในระดับอำนวยการสูง ของกระทรวง</t>
  </si>
  <si>
    <t>(ผู้อำนวยการกองและเทียบเท่า / พัฒนาสังคมและความมั่นคง</t>
  </si>
  <si>
    <t>ของมนุษย์จังหวัด / ผู้อำนวยการสำนักงานส่งเสริมและสนับสนุน</t>
  </si>
  <si>
    <t>วิชาการ และหัวหน้าสำนักงานรัฐมนตรี)</t>
  </si>
  <si>
    <t>การเป็นข้าราชการที่ดี</t>
  </si>
  <si>
    <t>ข้าราชการบรรจุใหม่</t>
  </si>
  <si>
    <t>(ต้นกล้าข้าราชการ)</t>
  </si>
  <si>
    <t>รุ่นที่ 34 : 26 มกราคม - 14 กุมภาพันธ์ 67 (ออนไลน์)</t>
  </si>
  <si>
    <t>รุ่นที่ 35 (ต้นกล้าฯ) 21 สิงหาคม - 4 กันยายน 67 (ออนไลน์)</t>
  </si>
  <si>
    <t>นักพัฒนาสังคมและความมั่นคงของมนุษย์</t>
  </si>
  <si>
    <t>1. ข้าราชการ ระดับ</t>
  </si>
  <si>
    <t>รุ่นที่ 21 : 21 มีนาคม - 5 เมษายน 67 (ออนไลน์)</t>
  </si>
  <si>
    <t>(พม.)</t>
  </si>
  <si>
    <t xml:space="preserve">ปฏิบัติงาน / ปฏิบัติการ </t>
  </si>
  <si>
    <t>ดำรงตำแหน่งไม่น้อยกว่า 2 ปี</t>
  </si>
  <si>
    <t>2. ข้าราชการ ระดับ</t>
  </si>
  <si>
    <t xml:space="preserve">ชำนาญงาน / ชำนาญการ </t>
  </si>
  <si>
    <t>ดำรงตำแหน่งไม่เกิน 4 ปี</t>
  </si>
  <si>
    <t>นักบริหารการพัฒนาสังคมและความมั่นคง</t>
  </si>
  <si>
    <t>รุ่นที่ 22 : 29 เมษายน - 21 พฤษภาคม 67 (ผสม)</t>
  </si>
  <si>
    <t>ของมนุษย์ (นพม.)</t>
  </si>
  <si>
    <t xml:space="preserve">ชำนาญการพิเศษ / อาวุโส </t>
  </si>
  <si>
    <t>ที่ไม่เคยผ่านการอบรมหลักสูตรนี้</t>
  </si>
  <si>
    <t xml:space="preserve">2. ข้าราชการ ระดับชำนาญการ </t>
  </si>
  <si>
    <t>ดำรงตำแหน่งไม่น้อยกว่า 4 ปี</t>
  </si>
  <si>
    <t>การพัฒนาศักยภาพด้านความรู้ ทักษะ และ</t>
  </si>
  <si>
    <t>1. ข้าราชการ ตำแหน่งนังสังคม</t>
  </si>
  <si>
    <t>รุ่นที่ 1 : 5 - 9 สิงหาคม 67 (ห้องเรียน)</t>
  </si>
  <si>
    <t>จรรยาบรรณแก่ผู้ปฏิบัติหน้าที่ในตำแหน่ง</t>
  </si>
  <si>
    <t>สงเคราะห์ ระดับชำนาญการขึ้นไป</t>
  </si>
  <si>
    <t>นักสังคมสงเคราะห์</t>
  </si>
  <si>
    <t>2. ข้าราชการตำแหน่งอื่น ที่เคย</t>
  </si>
  <si>
    <t>ปฏิบัติหน้าที่ในตำแหน่งนักสังคม</t>
  </si>
  <si>
    <t xml:space="preserve">สงเคราะห์มาแล้วตั้งแต่ 2 ปีขึ้นไป </t>
  </si>
  <si>
    <t>การฝึกอบรมเพื่อแต่งตั้งเป็น</t>
  </si>
  <si>
    <t>พนักงานเจ้าหน้าที่</t>
  </si>
  <si>
    <t>ตามกฎหมายว่าด้วยการป้องกัน</t>
  </si>
  <si>
    <t>และปราบปรามการค้ามนุษย์</t>
  </si>
  <si>
    <t>สังคม มาแล้วไม่น้อยกว่าหนึ่งปี จากหน่วยงานภาคีเครือข่าย</t>
  </si>
  <si>
    <t xml:space="preserve">ที่เกี่ยวข้องกับการป้องกันและปราบปรามการค้ามนุษย์ </t>
  </si>
  <si>
    <t xml:space="preserve">หรือนักสังคมสงเคราะห์ </t>
  </si>
  <si>
    <t>ตามประมวลกฎหมาย</t>
  </si>
  <si>
    <t xml:space="preserve">ผลการดำเนินงานโครงการหลักสูตร ปีงบประมาณ 2567 </t>
  </si>
  <si>
    <t>เชิงยุทธศาสตร์ (Executive Coaching)</t>
  </si>
  <si>
    <t>ผลการดำเนินงาน</t>
  </si>
  <si>
    <t>ระยะเวลา</t>
  </si>
  <si>
    <t>ผลการใช้จ่ายงบประมาณ</t>
  </si>
  <si>
    <t>ดำเนินการ</t>
  </si>
  <si>
    <t>แล้วเสร็จ</t>
  </si>
  <si>
    <t>ปัญหาอุปสรรค</t>
  </si>
  <si>
    <t>ไม่มี</t>
  </si>
  <si>
    <t>รายละเอียด</t>
  </si>
  <si>
    <t xml:space="preserve">ตัวชี้วัดระดับบุคล : การพัฒนาทักษะ </t>
  </si>
  <si>
    <t>ด้านดิจิทัลและทักษะที่สอดคล้องกับ</t>
  </si>
  <si>
    <t>การปฏิบัติงาน</t>
  </si>
  <si>
    <t xml:space="preserve">ข้าราชการ/พนักงานราชการในสังกัด </t>
  </si>
  <si>
    <t>หลักสูตรด้าน</t>
  </si>
  <si>
    <t>2 หลักสูตร</t>
  </si>
  <si>
    <t xml:space="preserve">ในการ  </t>
  </si>
  <si>
    <t>ปฏิบัติงาน</t>
  </si>
  <si>
    <t xml:space="preserve">ดิจิทัล </t>
  </si>
  <si>
    <t>บุคลากร</t>
  </si>
  <si>
    <t>ทั้งหมด</t>
  </si>
  <si>
    <t>1 ตุลาคม 66 - 30 กันยายน 67 (ออนไลน์)</t>
  </si>
  <si>
    <t>ไม่ใช้</t>
  </si>
  <si>
    <t>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</si>
</sst>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87" formatCode="_-* #,##0_-;\-* #,##0_-;_-* &quot;-&quot;_-;_-@_-"/>
    <numFmt numFmtId="188" formatCode="_-* #,##0.00_-;\-* #,##0.00_-;_-* &quot;-&quot;??_-;_-@_-"/>
    <numFmt numFmtId="189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9"/>
      <color indexed="81"/>
      <name val="Tahoma"/>
      <charset val="222"/>
    </font>
    <font>
      <sz val="9"/>
      <color indexed="81"/>
      <name val="Tahoma"/>
      <charset val="22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rgb="FF00000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</cellStyleXfs>
  <cellXfs count="136">
    <xf numFmtId="0" fontId="0" fillId="0" borderId="0" xfId="0"/>
    <xf numFmtId="3" fontId="6" fillId="0" borderId="12" xfId="1" applyNumberFormat="1" applyFont="1" applyFill="1" applyBorder="1" applyAlignment="1">
      <alignment horizontal="center"/>
    </xf>
    <xf numFmtId="3" fontId="6" fillId="0" borderId="12" xfId="1" quotePrefix="1" applyNumberFormat="1" applyFont="1" applyFill="1" applyBorder="1" applyAlignment="1">
      <alignment horizontal="center"/>
    </xf>
    <xf numFmtId="3" fontId="6" fillId="0" borderId="13" xfId="1" applyNumberFormat="1" applyFont="1" applyFill="1" applyBorder="1" applyAlignment="1">
      <alignment horizontal="center"/>
    </xf>
    <xf numFmtId="3" fontId="6" fillId="0" borderId="3" xfId="1" applyNumberFormat="1" applyFont="1" applyFill="1" applyBorder="1" applyAlignment="1">
      <alignment horizontal="center"/>
    </xf>
    <xf numFmtId="3" fontId="6" fillId="0" borderId="24" xfId="1" applyNumberFormat="1" applyFont="1" applyFill="1" applyBorder="1" applyAlignment="1">
      <alignment horizontal="right"/>
    </xf>
    <xf numFmtId="3" fontId="6" fillId="0" borderId="16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4" xfId="0" applyFont="1" applyFill="1" applyBorder="1" applyAlignment="1">
      <alignment horizontal="center" vertical="top"/>
    </xf>
    <xf numFmtId="0" fontId="5" fillId="0" borderId="20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11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29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3" fontId="3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21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3" fontId="5" fillId="0" borderId="13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3" fontId="3" fillId="0" borderId="0" xfId="0" applyNumberFormat="1" applyFont="1" applyFill="1" applyAlignment="1">
      <alignment horizontal="center" vertical="top"/>
    </xf>
    <xf numFmtId="0" fontId="6" fillId="0" borderId="23" xfId="0" applyFont="1" applyFill="1" applyBorder="1" applyAlignment="1">
      <alignment horizontal="center" vertical="top"/>
    </xf>
    <xf numFmtId="0" fontId="6" fillId="0" borderId="19" xfId="0" applyFont="1" applyFill="1" applyBorder="1"/>
    <xf numFmtId="0" fontId="6" fillId="0" borderId="11" xfId="0" applyFont="1" applyFill="1" applyBorder="1"/>
    <xf numFmtId="3" fontId="6" fillId="0" borderId="11" xfId="0" applyNumberFormat="1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vertical="top"/>
    </xf>
    <xf numFmtId="3" fontId="6" fillId="0" borderId="2" xfId="0" applyNumberFormat="1" applyFont="1" applyFill="1" applyBorder="1" applyAlignment="1">
      <alignment horizontal="center" vertical="top"/>
    </xf>
    <xf numFmtId="3" fontId="6" fillId="0" borderId="2" xfId="0" applyNumberFormat="1" applyFont="1" applyFill="1" applyBorder="1" applyAlignment="1">
      <alignment horizontal="center" vertical="top" wrapText="1"/>
    </xf>
    <xf numFmtId="3" fontId="6" fillId="0" borderId="30" xfId="0" applyNumberFormat="1" applyFont="1" applyFill="1" applyBorder="1" applyAlignment="1">
      <alignment horizontal="center" vertical="top"/>
    </xf>
    <xf numFmtId="189" fontId="6" fillId="0" borderId="15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41" fontId="4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horizontal="left"/>
    </xf>
    <xf numFmtId="0" fontId="6" fillId="0" borderId="24" xfId="0" applyFont="1" applyFill="1" applyBorder="1" applyAlignment="1">
      <alignment horizontal="center"/>
    </xf>
    <xf numFmtId="0" fontId="6" fillId="0" borderId="17" xfId="0" applyFont="1" applyFill="1" applyBorder="1"/>
    <xf numFmtId="0" fontId="6" fillId="0" borderId="12" xfId="0" applyFont="1" applyFill="1" applyBorder="1"/>
    <xf numFmtId="3" fontId="6" fillId="0" borderId="12" xfId="0" applyNumberFormat="1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3" fontId="6" fillId="0" borderId="0" xfId="0" applyNumberFormat="1" applyFont="1" applyFill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3" fontId="6" fillId="0" borderId="28" xfId="0" applyNumberFormat="1" applyFont="1" applyFill="1" applyBorder="1" applyAlignment="1">
      <alignment horizontal="center"/>
    </xf>
    <xf numFmtId="189" fontId="6" fillId="0" borderId="24" xfId="0" applyNumberFormat="1" applyFont="1" applyFill="1" applyBorder="1" applyAlignment="1">
      <alignment horizontal="center"/>
    </xf>
    <xf numFmtId="187" fontId="4" fillId="0" borderId="0" xfId="0" applyNumberFormat="1" applyFont="1" applyFill="1" applyAlignment="1">
      <alignment horizontal="right"/>
    </xf>
    <xf numFmtId="189" fontId="7" fillId="0" borderId="24" xfId="0" applyNumberFormat="1" applyFont="1" applyFill="1" applyBorder="1" applyAlignment="1">
      <alignment horizontal="center"/>
    </xf>
    <xf numFmtId="4" fontId="4" fillId="0" borderId="0" xfId="0" applyNumberFormat="1" applyFont="1" applyFill="1" applyAlignment="1">
      <alignment horizontal="right"/>
    </xf>
    <xf numFmtId="3" fontId="6" fillId="0" borderId="28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right" vertical="top"/>
    </xf>
    <xf numFmtId="0" fontId="6" fillId="0" borderId="25" xfId="0" applyFont="1" applyFill="1" applyBorder="1" applyAlignment="1">
      <alignment horizontal="center"/>
    </xf>
    <xf numFmtId="0" fontId="6" fillId="0" borderId="18" xfId="0" applyFont="1" applyFill="1" applyBorder="1"/>
    <xf numFmtId="0" fontId="6" fillId="0" borderId="13" xfId="0" applyFont="1" applyFill="1" applyBorder="1" applyAlignment="1">
      <alignment vertical="top"/>
    </xf>
    <xf numFmtId="3" fontId="6" fillId="0" borderId="13" xfId="0" applyNumberFormat="1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0" fontId="6" fillId="0" borderId="13" xfId="0" applyFont="1" applyFill="1" applyBorder="1"/>
    <xf numFmtId="3" fontId="6" fillId="0" borderId="3" xfId="0" applyNumberFormat="1" applyFont="1" applyFill="1" applyBorder="1" applyAlignment="1">
      <alignment horizontal="center"/>
    </xf>
    <xf numFmtId="3" fontId="6" fillId="0" borderId="31" xfId="0" applyNumberFormat="1" applyFont="1" applyFill="1" applyBorder="1" applyAlignment="1">
      <alignment horizontal="center"/>
    </xf>
    <xf numFmtId="189" fontId="6" fillId="0" borderId="16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3" fontId="4" fillId="0" borderId="0" xfId="0" applyNumberFormat="1" applyFont="1" applyFill="1"/>
    <xf numFmtId="0" fontId="6" fillId="0" borderId="23" xfId="0" applyFont="1" applyFill="1" applyBorder="1" applyAlignment="1">
      <alignment horizontal="center"/>
    </xf>
    <xf numFmtId="0" fontId="6" fillId="0" borderId="1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/>
    </xf>
    <xf numFmtId="3" fontId="6" fillId="0" borderId="30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wrapText="1"/>
    </xf>
    <xf numFmtId="0" fontId="6" fillId="0" borderId="12" xfId="0" applyFont="1" applyFill="1" applyBorder="1" applyAlignment="1">
      <alignment horizontal="center"/>
    </xf>
    <xf numFmtId="0" fontId="6" fillId="0" borderId="0" xfId="0" applyFont="1" applyFill="1"/>
    <xf numFmtId="3" fontId="6" fillId="0" borderId="12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3" xfId="0" applyFont="1" applyFill="1" applyBorder="1"/>
    <xf numFmtId="3" fontId="6" fillId="0" borderId="13" xfId="0" applyNumberFormat="1" applyFont="1" applyFill="1" applyBorder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/>
    <xf numFmtId="0" fontId="12" fillId="0" borderId="19" xfId="0" applyFont="1" applyFill="1" applyBorder="1" applyAlignment="1">
      <alignment vertical="center"/>
    </xf>
    <xf numFmtId="0" fontId="13" fillId="0" borderId="11" xfId="0" applyFont="1" applyFill="1" applyBorder="1" applyAlignment="1">
      <alignment horizontal="left" vertical="center" wrapText="1"/>
    </xf>
    <xf numFmtId="3" fontId="6" fillId="0" borderId="11" xfId="1" applyNumberFormat="1" applyFont="1" applyFill="1" applyBorder="1" applyAlignment="1">
      <alignment horizontal="center"/>
    </xf>
    <xf numFmtId="3" fontId="6" fillId="0" borderId="30" xfId="1" applyNumberFormat="1" applyFont="1" applyFill="1" applyBorder="1" applyAlignment="1">
      <alignment horizontal="center"/>
    </xf>
    <xf numFmtId="0" fontId="12" fillId="0" borderId="17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3" fontId="6" fillId="0" borderId="2" xfId="1" applyNumberFormat="1" applyFont="1" applyFill="1" applyBorder="1" applyAlignment="1">
      <alignment horizontal="center"/>
    </xf>
    <xf numFmtId="0" fontId="6" fillId="0" borderId="26" xfId="0" applyFont="1" applyFill="1" applyBorder="1"/>
    <xf numFmtId="0" fontId="6" fillId="0" borderId="27" xfId="0" applyFont="1" applyFill="1" applyBorder="1"/>
    <xf numFmtId="3" fontId="6" fillId="0" borderId="27" xfId="0" applyNumberFormat="1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15" xfId="0" applyFont="1" applyFill="1" applyBorder="1"/>
    <xf numFmtId="0" fontId="6" fillId="0" borderId="15" xfId="0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center"/>
    </xf>
    <xf numFmtId="0" fontId="6" fillId="0" borderId="15" xfId="0" quotePrefix="1" applyFont="1" applyFill="1" applyBorder="1" applyAlignment="1">
      <alignment horizontal="center"/>
    </xf>
    <xf numFmtId="0" fontId="6" fillId="0" borderId="24" xfId="0" applyFont="1" applyFill="1" applyBorder="1"/>
    <xf numFmtId="0" fontId="6" fillId="0" borderId="24" xfId="0" applyFont="1" applyFill="1" applyBorder="1" applyAlignment="1">
      <alignment horizontal="left"/>
    </xf>
    <xf numFmtId="3" fontId="6" fillId="0" borderId="24" xfId="0" applyNumberFormat="1" applyFont="1" applyFill="1" applyBorder="1" applyAlignment="1">
      <alignment horizontal="center"/>
    </xf>
    <xf numFmtId="0" fontId="6" fillId="0" borderId="16" xfId="0" applyFont="1" applyFill="1" applyBorder="1"/>
    <xf numFmtId="3" fontId="6" fillId="0" borderId="16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vertical="top"/>
    </xf>
    <xf numFmtId="3" fontId="6" fillId="0" borderId="15" xfId="0" applyNumberFormat="1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top"/>
    </xf>
    <xf numFmtId="3" fontId="6" fillId="0" borderId="15" xfId="1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vertical="top"/>
    </xf>
    <xf numFmtId="3" fontId="6" fillId="0" borderId="24" xfId="0" applyNumberFormat="1" applyFont="1" applyFill="1" applyBorder="1" applyAlignment="1">
      <alignment horizontal="center" vertical="top"/>
    </xf>
    <xf numFmtId="0" fontId="6" fillId="0" borderId="24" xfId="0" applyFont="1" applyFill="1" applyBorder="1" applyAlignment="1">
      <alignment horizontal="center" vertical="top"/>
    </xf>
    <xf numFmtId="4" fontId="6" fillId="0" borderId="24" xfId="1" applyNumberFormat="1" applyFont="1" applyFill="1" applyBorder="1" applyAlignment="1">
      <alignment horizontal="right"/>
    </xf>
    <xf numFmtId="4" fontId="6" fillId="0" borderId="24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vertical="top"/>
    </xf>
    <xf numFmtId="3" fontId="6" fillId="0" borderId="16" xfId="0" applyNumberFormat="1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center" vertical="top"/>
    </xf>
    <xf numFmtId="3" fontId="6" fillId="0" borderId="16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24" xfId="0" applyNumberFormat="1" applyFont="1" applyFill="1" applyBorder="1" applyAlignment="1">
      <alignment horizontal="right"/>
    </xf>
    <xf numFmtId="0" fontId="6" fillId="0" borderId="16" xfId="0" applyFont="1" applyFill="1" applyBorder="1" applyAlignment="1">
      <alignment horizontal="left"/>
    </xf>
  </cellXfs>
  <cellStyles count="4">
    <cellStyle name="จุลภาค" xfId="1" builtinId="3"/>
    <cellStyle name="จุลภาค 2" xfId="3" xr:uid="{A59537E3-A0B4-4726-815F-EF1EA98812CF}"/>
    <cellStyle name="ปกติ" xfId="0" builtinId="0"/>
    <cellStyle name="ปกติ 2" xfId="2" xr:uid="{BDDAE9C6-E270-499C-9A76-EFCF91048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6572756C-46D4-483E-8243-593E532939F1}" userId="User" providerId="None"/>
</personList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5" dT="2025-02-06T08:59:25.27" personId="{6572756C-46D4-483E-8243-593E532939F1}" id="{56D2452B-663F-4639-831A-E1B7CDF77018}">
    <text xml:space="preserve">แปลงเป็น งบดำเนินงาน
เพื่อเป็นค่าใช้จ่ายในการบริหารจัดการภายในสถาบันพระประชาบดี
</text>
  </threadedComment>
  <threadedComment ref="P7" dT="2025-02-06T08:43:53.74" personId="{6572756C-46D4-483E-8243-593E532939F1}" id="{6D72EBB6-5379-435B-AD8B-2B2B90A2AF2B}">
    <text>แปลงเป็น งบดำเนินงาน
เพื่อเป็นค่าใช้จ่ายในการบริหารจัดการภายในสถาบันพระประชาบดี</text>
  </threadedComment>
  <threadedComment ref="P8" dT="2025-02-06T08:43:59.91" personId="{6572756C-46D4-483E-8243-593E532939F1}" id="{2A4E95CE-9132-4946-82C3-5E2E6135AEC3}">
    <text>แปลงเป็น งบดำเนินงาน 
เพื่อเป็นค่าใช้จ่ายในการบริหารจัดการภายในสถาบันพระประชาบดี</text>
  </threadedComment>
  <threadedComment ref="P9" dT="2025-02-06T08:46:59.78" personId="{6572756C-46D4-483E-8243-593E532939F1}" id="{FE1BF319-36C5-4603-93A7-1E40B78812DE}">
    <text>แปลงเป็น งบลงทุน ครุภัณฑ์สำนักงาน
รายการเครื่องปรับอากาศ ขนาด 19,000 บีทียู แบบแขวน จำนวน 5 เครื่อง จำนวนเงิน 153,438 บาท</text>
  </threadedComment>
  <threadedComment ref="P10" dT="2025-02-07T03:21:59.58" personId="{6572756C-46D4-483E-8243-593E532939F1}" id="{C74D48D1-D80D-4FF8-B6B8-CD958940840C}">
    <text xml:space="preserve">แปลงเป็น งบดำเนินงาน
เพื่อเป็นค่าใช้จ่ายในการบริหารจัดการภายในสถาบันพระประชาบดี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A1A7-274F-4706-AB33-96333E5692E2}">
  <dimension ref="A1:X69"/>
  <sheetViews>
    <sheetView tabSelected="1" view="pageBreakPreview" topLeftCell="C1" zoomScaleNormal="100" zoomScaleSheetLayoutView="100" workbookViewId="0">
      <selection activeCell="C1" sqref="A1:XFD1048576"/>
    </sheetView>
  </sheetViews>
  <sheetFormatPr defaultColWidth="9.125" defaultRowHeight="21" x14ac:dyDescent="0.35"/>
  <cols>
    <col min="1" max="1" width="4.375" style="68" customWidth="1"/>
    <col min="2" max="2" width="27.875" style="90" customWidth="1"/>
    <col min="3" max="3" width="48" style="68" customWidth="1"/>
    <col min="4" max="4" width="10.625" style="60" customWidth="1"/>
    <col min="5" max="5" width="8.75" style="68" customWidth="1"/>
    <col min="6" max="6" width="39.375" style="90" customWidth="1"/>
    <col min="7" max="7" width="7.375" style="68" customWidth="1"/>
    <col min="8" max="8" width="10.5" style="68" customWidth="1"/>
    <col min="9" max="9" width="10.875" style="68" customWidth="1"/>
    <col min="10" max="10" width="11.75" style="68" customWidth="1"/>
    <col min="11" max="11" width="15" style="68" customWidth="1"/>
    <col min="12" max="12" width="16.625" style="68" customWidth="1"/>
    <col min="13" max="13" width="16.625" style="60" customWidth="1"/>
    <col min="14" max="14" width="15.625" style="52" customWidth="1"/>
    <col min="15" max="15" width="15.625" style="10" customWidth="1"/>
    <col min="16" max="16" width="16.125" style="10" customWidth="1"/>
    <col min="17" max="18" width="15.625" style="10" customWidth="1"/>
    <col min="19" max="19" width="15.625" style="11" customWidth="1"/>
    <col min="20" max="21" width="9.125" style="12"/>
    <col min="22" max="22" width="9.875" style="13" bestFit="1" customWidth="1"/>
    <col min="23" max="24" width="9.125" style="14"/>
    <col min="25" max="16384" width="9.125" style="12"/>
  </cols>
  <sheetData>
    <row r="1" spans="1:24" ht="31.5" customHeight="1" thickBot="1" x14ac:dyDescent="0.4">
      <c r="A1" s="7" t="s">
        <v>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9"/>
    </row>
    <row r="2" spans="1:24" s="28" customFormat="1" ht="21.75" thickBot="1" x14ac:dyDescent="0.25">
      <c r="A2" s="15" t="s">
        <v>4</v>
      </c>
      <c r="B2" s="16" t="s">
        <v>0</v>
      </c>
      <c r="C2" s="17" t="s">
        <v>1</v>
      </c>
      <c r="D2" s="18" t="s">
        <v>9</v>
      </c>
      <c r="E2" s="19" t="s">
        <v>101</v>
      </c>
      <c r="F2" s="20"/>
      <c r="G2" s="21"/>
      <c r="H2" s="22" t="s">
        <v>96</v>
      </c>
      <c r="I2" s="23"/>
      <c r="J2" s="24"/>
      <c r="K2" s="25" t="s">
        <v>94</v>
      </c>
      <c r="L2" s="26" t="s">
        <v>99</v>
      </c>
      <c r="M2" s="27"/>
      <c r="N2" s="27"/>
      <c r="O2" s="27"/>
      <c r="P2" s="27"/>
      <c r="Q2" s="27"/>
      <c r="R2" s="27"/>
      <c r="S2" s="27"/>
      <c r="V2" s="29"/>
      <c r="W2" s="30"/>
      <c r="X2" s="30"/>
    </row>
    <row r="3" spans="1:24" s="28" customFormat="1" ht="38.25" thickBot="1" x14ac:dyDescent="0.25">
      <c r="A3" s="31"/>
      <c r="B3" s="32"/>
      <c r="C3" s="33"/>
      <c r="D3" s="34"/>
      <c r="E3" s="35" t="s">
        <v>2</v>
      </c>
      <c r="F3" s="35" t="s">
        <v>95</v>
      </c>
      <c r="G3" s="35" t="s">
        <v>3</v>
      </c>
      <c r="H3" s="35" t="s">
        <v>7</v>
      </c>
      <c r="I3" s="36" t="s">
        <v>5</v>
      </c>
      <c r="J3" s="37" t="s">
        <v>6</v>
      </c>
      <c r="K3" s="38"/>
      <c r="L3" s="39"/>
      <c r="M3" s="27"/>
      <c r="N3" s="27"/>
      <c r="O3" s="27"/>
      <c r="P3" s="40"/>
      <c r="Q3" s="40"/>
      <c r="R3" s="27"/>
      <c r="S3" s="27"/>
      <c r="V3" s="29"/>
      <c r="W3" s="30"/>
      <c r="X3" s="30"/>
    </row>
    <row r="4" spans="1:24" ht="24.4" customHeight="1" x14ac:dyDescent="0.35">
      <c r="A4" s="41">
        <v>1</v>
      </c>
      <c r="B4" s="42" t="s">
        <v>84</v>
      </c>
      <c r="C4" s="43" t="s">
        <v>22</v>
      </c>
      <c r="D4" s="44">
        <v>534300</v>
      </c>
      <c r="E4" s="45" t="s">
        <v>15</v>
      </c>
      <c r="F4" s="46" t="s">
        <v>27</v>
      </c>
      <c r="G4" s="47">
        <v>40</v>
      </c>
      <c r="H4" s="44">
        <v>2530</v>
      </c>
      <c r="I4" s="48">
        <v>484080</v>
      </c>
      <c r="J4" s="49">
        <f>H4+I4</f>
        <v>486610</v>
      </c>
      <c r="K4" s="50" t="s">
        <v>97</v>
      </c>
      <c r="L4" s="51" t="s">
        <v>100</v>
      </c>
      <c r="M4" s="13"/>
      <c r="O4" s="11"/>
      <c r="P4" s="11"/>
      <c r="Q4" s="11"/>
      <c r="R4" s="11"/>
      <c r="S4" s="53"/>
      <c r="T4" s="54"/>
    </row>
    <row r="5" spans="1:24" ht="24.6" customHeight="1" x14ac:dyDescent="0.35">
      <c r="A5" s="55"/>
      <c r="B5" s="56" t="s">
        <v>85</v>
      </c>
      <c r="C5" s="57" t="s">
        <v>23</v>
      </c>
      <c r="D5" s="58"/>
      <c r="E5" s="59"/>
      <c r="F5" s="57" t="s">
        <v>13</v>
      </c>
      <c r="G5" s="60"/>
      <c r="H5" s="1"/>
      <c r="I5" s="61"/>
      <c r="J5" s="62"/>
      <c r="K5" s="63" t="s">
        <v>98</v>
      </c>
      <c r="L5" s="55"/>
      <c r="M5" s="13"/>
      <c r="N5" s="11"/>
      <c r="O5" s="11"/>
      <c r="P5" s="11"/>
      <c r="Q5" s="11"/>
      <c r="R5" s="11"/>
      <c r="S5" s="53"/>
      <c r="T5" s="54"/>
    </row>
    <row r="6" spans="1:24" x14ac:dyDescent="0.35">
      <c r="A6" s="55"/>
      <c r="B6" s="56" t="s">
        <v>86</v>
      </c>
      <c r="C6" s="57" t="s">
        <v>24</v>
      </c>
      <c r="D6" s="58"/>
      <c r="E6" s="59"/>
      <c r="F6" s="57"/>
      <c r="G6" s="60"/>
      <c r="H6" s="1"/>
      <c r="I6" s="61"/>
      <c r="J6" s="62"/>
      <c r="K6" s="63"/>
      <c r="L6" s="55"/>
      <c r="M6" s="13"/>
      <c r="N6" s="11"/>
      <c r="O6" s="11"/>
      <c r="P6" s="11"/>
      <c r="Q6" s="11"/>
      <c r="R6" s="64"/>
      <c r="S6" s="53"/>
      <c r="T6" s="54"/>
    </row>
    <row r="7" spans="1:24" x14ac:dyDescent="0.35">
      <c r="A7" s="55"/>
      <c r="B7" s="56" t="s">
        <v>87</v>
      </c>
      <c r="C7" s="57" t="s">
        <v>25</v>
      </c>
      <c r="D7" s="58"/>
      <c r="E7" s="59"/>
      <c r="F7" s="57"/>
      <c r="G7" s="60"/>
      <c r="H7" s="1"/>
      <c r="I7" s="61"/>
      <c r="J7" s="62"/>
      <c r="K7" s="65"/>
      <c r="L7" s="55"/>
      <c r="M7" s="13"/>
      <c r="N7" s="11"/>
      <c r="O7" s="11"/>
      <c r="P7" s="64"/>
      <c r="Q7" s="64"/>
      <c r="S7" s="53"/>
      <c r="T7" s="54"/>
    </row>
    <row r="8" spans="1:24" x14ac:dyDescent="0.35">
      <c r="A8" s="55"/>
      <c r="B8" s="56"/>
      <c r="C8" s="57" t="s">
        <v>26</v>
      </c>
      <c r="D8" s="58"/>
      <c r="E8" s="59"/>
      <c r="F8" s="57"/>
      <c r="G8" s="60"/>
      <c r="H8" s="1"/>
      <c r="I8" s="61"/>
      <c r="J8" s="62"/>
      <c r="K8" s="65"/>
      <c r="L8" s="55"/>
      <c r="M8" s="13"/>
      <c r="N8" s="11"/>
      <c r="O8" s="11"/>
      <c r="P8" s="64"/>
      <c r="Q8" s="66"/>
      <c r="R8" s="64"/>
      <c r="S8" s="53"/>
      <c r="T8" s="54"/>
    </row>
    <row r="9" spans="1:24" x14ac:dyDescent="0.35">
      <c r="A9" s="55"/>
      <c r="B9" s="56"/>
      <c r="C9" s="57" t="s">
        <v>88</v>
      </c>
      <c r="D9" s="58">
        <v>685027</v>
      </c>
      <c r="E9" s="59"/>
      <c r="F9" s="57" t="s">
        <v>28</v>
      </c>
      <c r="G9" s="60">
        <v>50</v>
      </c>
      <c r="H9" s="2" t="s">
        <v>14</v>
      </c>
      <c r="I9" s="61">
        <v>584655</v>
      </c>
      <c r="J9" s="67">
        <f>I9</f>
        <v>584655</v>
      </c>
      <c r="K9" s="65"/>
      <c r="L9" s="55"/>
      <c r="M9" s="13"/>
      <c r="N9" s="11"/>
      <c r="O9" s="11"/>
      <c r="P9" s="64"/>
      <c r="Q9" s="66"/>
      <c r="R9" s="64"/>
      <c r="S9" s="53"/>
      <c r="T9" s="54"/>
    </row>
    <row r="10" spans="1:24" x14ac:dyDescent="0.35">
      <c r="A10" s="55"/>
      <c r="B10" s="56"/>
      <c r="C10" s="57" t="s">
        <v>89</v>
      </c>
      <c r="D10" s="58"/>
      <c r="E10" s="59"/>
      <c r="F10" s="57" t="s">
        <v>12</v>
      </c>
      <c r="G10" s="60"/>
      <c r="H10" s="1"/>
      <c r="J10" s="62"/>
      <c r="K10" s="65"/>
      <c r="L10" s="55"/>
      <c r="M10" s="13"/>
      <c r="N10" s="11"/>
      <c r="O10" s="11"/>
      <c r="P10" s="64"/>
      <c r="Q10" s="66"/>
      <c r="S10" s="69"/>
      <c r="T10" s="54"/>
    </row>
    <row r="11" spans="1:24" ht="21.75" thickBot="1" x14ac:dyDescent="0.4">
      <c r="A11" s="70"/>
      <c r="B11" s="71"/>
      <c r="C11" s="72"/>
      <c r="D11" s="73"/>
      <c r="E11" s="74"/>
      <c r="F11" s="75"/>
      <c r="G11" s="76"/>
      <c r="H11" s="3"/>
      <c r="I11" s="4"/>
      <c r="J11" s="77"/>
      <c r="K11" s="78"/>
      <c r="L11" s="79"/>
      <c r="M11" s="13"/>
      <c r="N11" s="11"/>
      <c r="O11" s="11"/>
      <c r="P11" s="64"/>
      <c r="Q11" s="64"/>
      <c r="R11" s="64"/>
      <c r="T11" s="54"/>
      <c r="U11" s="80"/>
    </row>
    <row r="12" spans="1:24" ht="26.25" customHeight="1" x14ac:dyDescent="0.35">
      <c r="A12" s="81">
        <v>2</v>
      </c>
      <c r="B12" s="82" t="s">
        <v>11</v>
      </c>
      <c r="C12" s="83" t="s">
        <v>29</v>
      </c>
      <c r="D12" s="84">
        <v>473200</v>
      </c>
      <c r="E12" s="85" t="s">
        <v>8</v>
      </c>
      <c r="F12" s="46" t="s">
        <v>27</v>
      </c>
      <c r="G12" s="86">
        <v>40</v>
      </c>
      <c r="H12" s="86">
        <v>287920</v>
      </c>
      <c r="I12" s="86">
        <v>126058</v>
      </c>
      <c r="J12" s="87">
        <f>H12+I12</f>
        <v>413978</v>
      </c>
      <c r="K12" s="50" t="s">
        <v>97</v>
      </c>
      <c r="L12" s="51" t="s">
        <v>100</v>
      </c>
      <c r="M12" s="13"/>
      <c r="N12" s="11"/>
      <c r="O12" s="11"/>
      <c r="P12" s="11"/>
      <c r="Q12" s="11"/>
      <c r="R12" s="11"/>
      <c r="S12" s="64"/>
      <c r="T12" s="54"/>
    </row>
    <row r="13" spans="1:24" x14ac:dyDescent="0.35">
      <c r="A13" s="55"/>
      <c r="B13" s="88" t="s">
        <v>90</v>
      </c>
      <c r="C13" s="46" t="s">
        <v>30</v>
      </c>
      <c r="E13" s="89"/>
      <c r="F13" s="90" t="s">
        <v>34</v>
      </c>
      <c r="G13" s="91"/>
      <c r="H13" s="60"/>
      <c r="I13" s="91"/>
      <c r="J13" s="62"/>
      <c r="K13" s="63" t="s">
        <v>98</v>
      </c>
      <c r="L13" s="55"/>
      <c r="M13" s="13"/>
      <c r="N13" s="11"/>
      <c r="O13" s="11"/>
      <c r="P13" s="64"/>
      <c r="Q13" s="64"/>
      <c r="R13" s="64"/>
      <c r="T13" s="54"/>
    </row>
    <row r="14" spans="1:24" x14ac:dyDescent="0.35">
      <c r="A14" s="55"/>
      <c r="B14" s="90" t="s">
        <v>91</v>
      </c>
      <c r="C14" s="46" t="s">
        <v>31</v>
      </c>
      <c r="E14" s="89"/>
      <c r="G14" s="91"/>
      <c r="H14" s="60"/>
      <c r="I14" s="91"/>
      <c r="J14" s="62"/>
      <c r="K14" s="55"/>
      <c r="L14" s="55"/>
      <c r="M14" s="13"/>
      <c r="N14" s="11"/>
      <c r="O14" s="11"/>
      <c r="P14" s="64"/>
      <c r="Q14" s="64"/>
      <c r="R14" s="64"/>
      <c r="T14" s="54"/>
    </row>
    <row r="15" spans="1:24" x14ac:dyDescent="0.35">
      <c r="A15" s="55"/>
      <c r="B15" s="56" t="s">
        <v>10</v>
      </c>
      <c r="C15" s="46" t="s">
        <v>32</v>
      </c>
      <c r="E15" s="89"/>
      <c r="G15" s="91"/>
      <c r="H15" s="60"/>
      <c r="I15" s="91"/>
      <c r="J15" s="62"/>
      <c r="K15" s="55"/>
      <c r="L15" s="55"/>
      <c r="M15" s="13"/>
      <c r="N15" s="11"/>
      <c r="O15" s="11"/>
      <c r="P15" s="64"/>
      <c r="Q15" s="64"/>
      <c r="R15" s="64"/>
      <c r="T15" s="54"/>
    </row>
    <row r="16" spans="1:24" x14ac:dyDescent="0.35">
      <c r="A16" s="55"/>
      <c r="B16" s="56"/>
      <c r="C16" s="46" t="s">
        <v>33</v>
      </c>
      <c r="E16" s="89"/>
      <c r="G16" s="91"/>
      <c r="H16" s="60"/>
      <c r="I16" s="91"/>
      <c r="J16" s="62"/>
      <c r="K16" s="55"/>
      <c r="L16" s="55"/>
      <c r="M16" s="13"/>
      <c r="N16" s="11"/>
      <c r="O16" s="11"/>
      <c r="P16" s="64"/>
      <c r="Q16" s="64"/>
      <c r="R16" s="64"/>
      <c r="T16" s="54"/>
    </row>
    <row r="17" spans="1:23" ht="21.75" thickBot="1" x14ac:dyDescent="0.4">
      <c r="A17" s="70"/>
      <c r="B17" s="71"/>
      <c r="C17" s="72"/>
      <c r="D17" s="76"/>
      <c r="E17" s="92"/>
      <c r="F17" s="93"/>
      <c r="G17" s="94"/>
      <c r="H17" s="76"/>
      <c r="I17" s="94"/>
      <c r="J17" s="77"/>
      <c r="K17" s="79"/>
      <c r="L17" s="79"/>
      <c r="M17" s="95"/>
      <c r="N17" s="95"/>
      <c r="O17" s="96"/>
      <c r="P17" s="96"/>
      <c r="Q17" s="96"/>
      <c r="R17" s="96"/>
      <c r="S17" s="96"/>
      <c r="W17" s="95"/>
    </row>
    <row r="18" spans="1:23" x14ac:dyDescent="0.35">
      <c r="A18" s="81">
        <v>3</v>
      </c>
      <c r="B18" s="97" t="s">
        <v>19</v>
      </c>
      <c r="C18" s="98" t="s">
        <v>35</v>
      </c>
      <c r="D18" s="86">
        <v>384000</v>
      </c>
      <c r="E18" s="85" t="s">
        <v>8</v>
      </c>
      <c r="F18" s="43" t="s">
        <v>40</v>
      </c>
      <c r="G18" s="86">
        <v>59</v>
      </c>
      <c r="H18" s="99">
        <v>218715</v>
      </c>
      <c r="I18" s="99">
        <v>89972</v>
      </c>
      <c r="J18" s="100">
        <f>H18+I18</f>
        <v>308687</v>
      </c>
      <c r="K18" s="50" t="s">
        <v>97</v>
      </c>
      <c r="L18" s="51" t="s">
        <v>100</v>
      </c>
      <c r="M18" s="95"/>
      <c r="N18" s="95"/>
      <c r="O18" s="96"/>
      <c r="P18" s="96"/>
      <c r="Q18" s="96"/>
      <c r="R18" s="96"/>
      <c r="S18" s="96"/>
      <c r="W18" s="95"/>
    </row>
    <row r="19" spans="1:23" x14ac:dyDescent="0.35">
      <c r="A19" s="55"/>
      <c r="B19" s="101"/>
      <c r="C19" s="102" t="s">
        <v>36</v>
      </c>
      <c r="D19" s="91"/>
      <c r="E19" s="89"/>
      <c r="F19" s="90" t="s">
        <v>41</v>
      </c>
      <c r="G19" s="89"/>
      <c r="H19" s="89"/>
      <c r="I19" s="89"/>
      <c r="J19" s="103"/>
      <c r="K19" s="63" t="s">
        <v>98</v>
      </c>
      <c r="L19" s="55"/>
      <c r="M19" s="95"/>
      <c r="N19" s="95"/>
      <c r="O19" s="96"/>
      <c r="P19" s="96"/>
      <c r="Q19" s="96"/>
      <c r="R19" s="96"/>
      <c r="S19" s="96"/>
      <c r="W19" s="95"/>
    </row>
    <row r="20" spans="1:23" x14ac:dyDescent="0.35">
      <c r="A20" s="55"/>
      <c r="B20" s="101"/>
      <c r="C20" s="102" t="s">
        <v>37</v>
      </c>
      <c r="D20" s="91"/>
      <c r="E20" s="89"/>
      <c r="F20" s="57"/>
      <c r="G20" s="89"/>
      <c r="H20" s="89"/>
      <c r="I20" s="89"/>
      <c r="J20" s="103"/>
      <c r="K20" s="55"/>
      <c r="L20" s="55"/>
      <c r="M20" s="95"/>
      <c r="N20" s="95"/>
      <c r="O20" s="96"/>
      <c r="P20" s="96"/>
      <c r="Q20" s="96"/>
      <c r="R20" s="96"/>
      <c r="S20" s="96"/>
      <c r="W20" s="95"/>
    </row>
    <row r="21" spans="1:23" ht="19.5" customHeight="1" x14ac:dyDescent="0.35">
      <c r="A21" s="55"/>
      <c r="B21" s="56"/>
      <c r="C21" s="102" t="s">
        <v>38</v>
      </c>
      <c r="D21" s="91"/>
      <c r="E21" s="89"/>
      <c r="F21" s="57"/>
      <c r="G21" s="89"/>
      <c r="H21" s="89"/>
      <c r="I21" s="89"/>
      <c r="J21" s="103"/>
      <c r="K21" s="55"/>
      <c r="L21" s="55"/>
      <c r="M21" s="95"/>
      <c r="N21" s="95"/>
      <c r="O21" s="95"/>
      <c r="P21" s="95"/>
    </row>
    <row r="22" spans="1:23" ht="24" customHeight="1" x14ac:dyDescent="0.35">
      <c r="A22" s="55"/>
      <c r="B22" s="56"/>
      <c r="C22" s="102" t="s">
        <v>39</v>
      </c>
      <c r="D22" s="91"/>
      <c r="E22" s="89"/>
      <c r="G22" s="89"/>
      <c r="H22" s="89"/>
      <c r="I22" s="89"/>
      <c r="J22" s="103"/>
      <c r="K22" s="55"/>
      <c r="L22" s="55"/>
    </row>
    <row r="23" spans="1:23" ht="24" customHeight="1" x14ac:dyDescent="0.35">
      <c r="A23" s="55"/>
      <c r="B23" s="56"/>
      <c r="C23" s="102" t="s">
        <v>18</v>
      </c>
      <c r="D23" s="91"/>
      <c r="E23" s="89"/>
      <c r="F23" s="57"/>
      <c r="G23" s="89"/>
      <c r="H23" s="89"/>
      <c r="I23" s="89"/>
      <c r="J23" s="103"/>
      <c r="K23" s="55"/>
      <c r="L23" s="55"/>
    </row>
    <row r="24" spans="1:23" ht="21.75" thickBot="1" x14ac:dyDescent="0.4">
      <c r="A24" s="55"/>
      <c r="B24" s="71"/>
      <c r="C24" s="92"/>
      <c r="D24" s="94"/>
      <c r="E24" s="92"/>
      <c r="F24" s="75"/>
      <c r="G24" s="92"/>
      <c r="H24" s="92"/>
      <c r="I24" s="92"/>
      <c r="J24" s="104"/>
      <c r="K24" s="79"/>
      <c r="L24" s="79"/>
    </row>
    <row r="25" spans="1:23" x14ac:dyDescent="0.35">
      <c r="A25" s="51">
        <v>4</v>
      </c>
      <c r="B25" s="42" t="s">
        <v>17</v>
      </c>
      <c r="C25" s="43" t="s">
        <v>43</v>
      </c>
      <c r="D25" s="86">
        <v>601000</v>
      </c>
      <c r="E25" s="85" t="s">
        <v>8</v>
      </c>
      <c r="F25" s="43" t="s">
        <v>42</v>
      </c>
      <c r="G25" s="86">
        <v>40</v>
      </c>
      <c r="H25" s="99">
        <v>262120</v>
      </c>
      <c r="I25" s="99">
        <v>178779</v>
      </c>
      <c r="J25" s="105">
        <f>H25+I25</f>
        <v>440899</v>
      </c>
      <c r="K25" s="50" t="s">
        <v>97</v>
      </c>
      <c r="L25" s="51" t="s">
        <v>100</v>
      </c>
    </row>
    <row r="26" spans="1:23" x14ac:dyDescent="0.35">
      <c r="A26" s="55"/>
      <c r="B26" s="56"/>
      <c r="C26" s="57" t="s">
        <v>44</v>
      </c>
      <c r="D26" s="91"/>
      <c r="E26" s="89"/>
      <c r="F26" s="57"/>
      <c r="G26" s="89"/>
      <c r="H26" s="89"/>
      <c r="I26" s="89"/>
      <c r="K26" s="63" t="s">
        <v>98</v>
      </c>
      <c r="L26" s="55"/>
    </row>
    <row r="27" spans="1:23" x14ac:dyDescent="0.35">
      <c r="A27" s="55"/>
      <c r="B27" s="56"/>
      <c r="C27" s="57" t="s">
        <v>20</v>
      </c>
      <c r="D27" s="91"/>
      <c r="E27" s="89"/>
      <c r="F27" s="57"/>
      <c r="G27" s="89"/>
      <c r="H27" s="89"/>
      <c r="I27" s="89"/>
      <c r="K27" s="55"/>
      <c r="L27" s="55"/>
    </row>
    <row r="28" spans="1:23" x14ac:dyDescent="0.35">
      <c r="A28" s="55"/>
      <c r="B28" s="56"/>
      <c r="C28" s="57" t="s">
        <v>45</v>
      </c>
      <c r="D28" s="91"/>
      <c r="E28" s="89"/>
      <c r="F28" s="57"/>
      <c r="G28" s="89"/>
      <c r="H28" s="89"/>
      <c r="I28" s="89"/>
      <c r="K28" s="55"/>
      <c r="L28" s="55"/>
    </row>
    <row r="29" spans="1:23" x14ac:dyDescent="0.35">
      <c r="A29" s="55"/>
      <c r="B29" s="56"/>
      <c r="C29" s="57" t="s">
        <v>46</v>
      </c>
      <c r="D29" s="91"/>
      <c r="E29" s="89"/>
      <c r="F29" s="57"/>
      <c r="G29" s="89"/>
      <c r="H29" s="89"/>
      <c r="I29" s="89"/>
      <c r="K29" s="55"/>
      <c r="L29" s="55"/>
    </row>
    <row r="30" spans="1:23" x14ac:dyDescent="0.35">
      <c r="A30" s="55"/>
      <c r="B30" s="56"/>
      <c r="C30" s="57" t="s">
        <v>47</v>
      </c>
      <c r="D30" s="91"/>
      <c r="E30" s="89"/>
      <c r="F30" s="57"/>
      <c r="G30" s="89"/>
      <c r="H30" s="89"/>
      <c r="I30" s="89"/>
      <c r="K30" s="55"/>
      <c r="L30" s="55"/>
    </row>
    <row r="31" spans="1:23" x14ac:dyDescent="0.35">
      <c r="A31" s="55"/>
      <c r="B31" s="56"/>
      <c r="C31" s="57" t="s">
        <v>48</v>
      </c>
      <c r="D31" s="91"/>
      <c r="E31" s="89"/>
      <c r="F31" s="57"/>
      <c r="G31" s="89"/>
      <c r="H31" s="89"/>
      <c r="I31" s="89"/>
      <c r="K31" s="55"/>
      <c r="L31" s="55"/>
    </row>
    <row r="32" spans="1:23" x14ac:dyDescent="0.35">
      <c r="A32" s="79"/>
      <c r="B32" s="106"/>
      <c r="C32" s="107"/>
      <c r="D32" s="108"/>
      <c r="E32" s="109"/>
      <c r="F32" s="107"/>
      <c r="G32" s="109"/>
      <c r="H32" s="109"/>
      <c r="I32" s="109"/>
      <c r="J32" s="110"/>
      <c r="K32" s="79"/>
      <c r="L32" s="79"/>
    </row>
    <row r="33" spans="1:12" x14ac:dyDescent="0.35">
      <c r="A33" s="51">
        <v>5</v>
      </c>
      <c r="B33" s="111" t="s">
        <v>49</v>
      </c>
      <c r="C33" s="112" t="s">
        <v>50</v>
      </c>
      <c r="D33" s="113">
        <v>230000</v>
      </c>
      <c r="E33" s="51" t="s">
        <v>8</v>
      </c>
      <c r="F33" s="111" t="s">
        <v>21</v>
      </c>
      <c r="G33" s="51">
        <v>27</v>
      </c>
      <c r="H33" s="114" t="s">
        <v>14</v>
      </c>
      <c r="I33" s="113">
        <v>191060</v>
      </c>
      <c r="J33" s="113">
        <f>I33</f>
        <v>191060</v>
      </c>
      <c r="K33" s="50" t="s">
        <v>97</v>
      </c>
      <c r="L33" s="51" t="s">
        <v>100</v>
      </c>
    </row>
    <row r="34" spans="1:12" x14ac:dyDescent="0.35">
      <c r="A34" s="55"/>
      <c r="B34" s="115" t="s">
        <v>93</v>
      </c>
      <c r="C34" s="116" t="s">
        <v>16</v>
      </c>
      <c r="D34" s="117"/>
      <c r="E34" s="55"/>
      <c r="F34" s="115"/>
      <c r="G34" s="55"/>
      <c r="H34" s="55"/>
      <c r="I34" s="55"/>
      <c r="J34" s="55"/>
      <c r="K34" s="63" t="s">
        <v>98</v>
      </c>
      <c r="L34" s="55"/>
    </row>
    <row r="35" spans="1:12" x14ac:dyDescent="0.35">
      <c r="A35" s="55"/>
      <c r="B35" s="115"/>
      <c r="C35" s="116" t="s">
        <v>51</v>
      </c>
      <c r="D35" s="117"/>
      <c r="E35" s="55"/>
      <c r="F35" s="115"/>
      <c r="G35" s="55"/>
      <c r="H35" s="55"/>
      <c r="I35" s="55"/>
      <c r="J35" s="55"/>
      <c r="K35" s="55"/>
      <c r="L35" s="55"/>
    </row>
    <row r="36" spans="1:12" x14ac:dyDescent="0.35">
      <c r="A36" s="55"/>
      <c r="B36" s="115"/>
      <c r="C36" s="116" t="s">
        <v>52</v>
      </c>
      <c r="D36" s="117"/>
      <c r="E36" s="55"/>
      <c r="F36" s="115"/>
      <c r="G36" s="55"/>
      <c r="H36" s="55"/>
      <c r="I36" s="55"/>
      <c r="J36" s="55"/>
      <c r="K36" s="55"/>
      <c r="L36" s="55"/>
    </row>
    <row r="37" spans="1:12" x14ac:dyDescent="0.35">
      <c r="A37" s="55"/>
      <c r="B37" s="115"/>
      <c r="C37" s="116" t="s">
        <v>53</v>
      </c>
      <c r="D37" s="117"/>
      <c r="E37" s="55"/>
      <c r="F37" s="115"/>
      <c r="G37" s="55"/>
      <c r="H37" s="55"/>
      <c r="I37" s="55"/>
      <c r="J37" s="55"/>
      <c r="K37" s="55"/>
      <c r="L37" s="55"/>
    </row>
    <row r="38" spans="1:12" x14ac:dyDescent="0.35">
      <c r="A38" s="79"/>
      <c r="B38" s="118"/>
      <c r="C38" s="79"/>
      <c r="D38" s="119"/>
      <c r="E38" s="79"/>
      <c r="F38" s="118"/>
      <c r="G38" s="79"/>
      <c r="H38" s="79"/>
      <c r="I38" s="79"/>
      <c r="J38" s="79"/>
      <c r="K38" s="79"/>
      <c r="L38" s="79"/>
    </row>
    <row r="39" spans="1:12" x14ac:dyDescent="0.35">
      <c r="A39" s="51">
        <v>6</v>
      </c>
      <c r="B39" s="111" t="s">
        <v>54</v>
      </c>
      <c r="C39" s="120" t="s">
        <v>55</v>
      </c>
      <c r="D39" s="121">
        <v>223300</v>
      </c>
      <c r="E39" s="122" t="s">
        <v>15</v>
      </c>
      <c r="F39" s="111" t="s">
        <v>57</v>
      </c>
      <c r="G39" s="113">
        <v>104</v>
      </c>
      <c r="H39" s="123">
        <f>18360+10710+2300</f>
        <v>31370</v>
      </c>
      <c r="I39" s="123">
        <f>60300+19950</f>
        <v>80250</v>
      </c>
      <c r="J39" s="113">
        <f>H39+I39</f>
        <v>111620</v>
      </c>
      <c r="K39" s="50" t="s">
        <v>97</v>
      </c>
      <c r="L39" s="51" t="s">
        <v>100</v>
      </c>
    </row>
    <row r="40" spans="1:12" x14ac:dyDescent="0.35">
      <c r="A40" s="55"/>
      <c r="B40" s="115" t="s">
        <v>56</v>
      </c>
      <c r="C40" s="124"/>
      <c r="D40" s="125"/>
      <c r="E40" s="126"/>
      <c r="F40" s="115" t="s">
        <v>58</v>
      </c>
      <c r="G40" s="117">
        <v>100</v>
      </c>
      <c r="H40" s="5">
        <f>13800+8470+2830</f>
        <v>25100</v>
      </c>
      <c r="I40" s="127">
        <f>55200+16210.5+1210</f>
        <v>72620.5</v>
      </c>
      <c r="J40" s="128">
        <f>H40+I40</f>
        <v>97720.5</v>
      </c>
      <c r="K40" s="63" t="s">
        <v>98</v>
      </c>
      <c r="L40" s="55"/>
    </row>
    <row r="41" spans="1:12" x14ac:dyDescent="0.35">
      <c r="A41" s="79"/>
      <c r="B41" s="118"/>
      <c r="C41" s="129"/>
      <c r="D41" s="130"/>
      <c r="E41" s="131"/>
      <c r="F41" s="118"/>
      <c r="G41" s="119"/>
      <c r="H41" s="6"/>
      <c r="I41" s="6"/>
      <c r="J41" s="132"/>
      <c r="K41" s="79"/>
      <c r="L41" s="79"/>
    </row>
    <row r="42" spans="1:12" x14ac:dyDescent="0.35">
      <c r="A42" s="51">
        <v>7</v>
      </c>
      <c r="B42" s="111" t="s">
        <v>59</v>
      </c>
      <c r="C42" s="111" t="s">
        <v>60</v>
      </c>
      <c r="D42" s="113">
        <v>220700</v>
      </c>
      <c r="E42" s="51" t="s">
        <v>8</v>
      </c>
      <c r="F42" s="111" t="s">
        <v>61</v>
      </c>
      <c r="G42" s="113">
        <v>148</v>
      </c>
      <c r="H42" s="133">
        <f>15960+10045+2770</f>
        <v>28775</v>
      </c>
      <c r="I42" s="133">
        <f>95300+28500+2600+1375</f>
        <v>127775</v>
      </c>
      <c r="J42" s="113">
        <f>H42+I42</f>
        <v>156550</v>
      </c>
      <c r="K42" s="50" t="s">
        <v>97</v>
      </c>
      <c r="L42" s="51" t="s">
        <v>100</v>
      </c>
    </row>
    <row r="43" spans="1:12" x14ac:dyDescent="0.35">
      <c r="A43" s="55"/>
      <c r="B43" s="115" t="s">
        <v>62</v>
      </c>
      <c r="C43" s="115" t="s">
        <v>63</v>
      </c>
      <c r="D43" s="117"/>
      <c r="E43" s="55"/>
      <c r="F43" s="115"/>
      <c r="G43" s="117"/>
      <c r="H43" s="134"/>
      <c r="I43" s="134"/>
      <c r="J43" s="134"/>
      <c r="K43" s="63" t="s">
        <v>98</v>
      </c>
      <c r="L43" s="55"/>
    </row>
    <row r="44" spans="1:12" x14ac:dyDescent="0.35">
      <c r="A44" s="55"/>
      <c r="B44" s="115"/>
      <c r="C44" s="115" t="s">
        <v>64</v>
      </c>
      <c r="D44" s="117"/>
      <c r="E44" s="55"/>
      <c r="F44" s="115"/>
      <c r="G44" s="117"/>
      <c r="H44" s="134"/>
      <c r="I44" s="134"/>
      <c r="J44" s="134"/>
      <c r="K44" s="55"/>
      <c r="L44" s="55"/>
    </row>
    <row r="45" spans="1:12" x14ac:dyDescent="0.35">
      <c r="A45" s="55"/>
      <c r="B45" s="115"/>
      <c r="C45" s="115" t="s">
        <v>65</v>
      </c>
      <c r="D45" s="117"/>
      <c r="E45" s="55"/>
      <c r="F45" s="115"/>
      <c r="G45" s="117"/>
      <c r="H45" s="134"/>
      <c r="I45" s="134"/>
      <c r="J45" s="134"/>
      <c r="K45" s="55"/>
      <c r="L45" s="55"/>
    </row>
    <row r="46" spans="1:12" x14ac:dyDescent="0.35">
      <c r="A46" s="55"/>
      <c r="B46" s="115"/>
      <c r="C46" s="115" t="s">
        <v>66</v>
      </c>
      <c r="D46" s="117"/>
      <c r="E46" s="55"/>
      <c r="F46" s="115"/>
      <c r="G46" s="117"/>
      <c r="H46" s="134"/>
      <c r="I46" s="134"/>
      <c r="J46" s="134"/>
      <c r="K46" s="55"/>
      <c r="L46" s="55"/>
    </row>
    <row r="47" spans="1:12" x14ac:dyDescent="0.35">
      <c r="A47" s="55"/>
      <c r="B47" s="115"/>
      <c r="C47" s="115" t="s">
        <v>67</v>
      </c>
      <c r="D47" s="117"/>
      <c r="E47" s="55"/>
      <c r="F47" s="115"/>
      <c r="G47" s="117"/>
      <c r="H47" s="134"/>
      <c r="I47" s="134"/>
      <c r="J47" s="134"/>
      <c r="K47" s="55"/>
      <c r="L47" s="55"/>
    </row>
    <row r="48" spans="1:12" x14ac:dyDescent="0.35">
      <c r="A48" s="79"/>
      <c r="B48" s="118"/>
      <c r="C48" s="118"/>
      <c r="D48" s="119"/>
      <c r="E48" s="79"/>
      <c r="F48" s="118"/>
      <c r="G48" s="119"/>
      <c r="H48" s="132"/>
      <c r="I48" s="132"/>
      <c r="J48" s="132"/>
      <c r="K48" s="79"/>
      <c r="L48" s="79"/>
    </row>
    <row r="49" spans="1:12" x14ac:dyDescent="0.35">
      <c r="A49" s="51">
        <v>8</v>
      </c>
      <c r="B49" s="111" t="s">
        <v>68</v>
      </c>
      <c r="C49" s="111" t="s">
        <v>60</v>
      </c>
      <c r="D49" s="113">
        <v>402600</v>
      </c>
      <c r="E49" s="51" t="s">
        <v>8</v>
      </c>
      <c r="F49" s="111" t="s">
        <v>69</v>
      </c>
      <c r="G49" s="113">
        <v>45</v>
      </c>
      <c r="H49" s="133">
        <f>135990+27415+5300</f>
        <v>168705</v>
      </c>
      <c r="I49" s="133">
        <f>146400+3263+9000+2600+8550+13500+1500+2520</f>
        <v>187333</v>
      </c>
      <c r="J49" s="113">
        <f>H49+I49</f>
        <v>356038</v>
      </c>
      <c r="K49" s="50" t="s">
        <v>97</v>
      </c>
      <c r="L49" s="51" t="s">
        <v>100</v>
      </c>
    </row>
    <row r="50" spans="1:12" x14ac:dyDescent="0.35">
      <c r="A50" s="55"/>
      <c r="B50" s="115" t="s">
        <v>70</v>
      </c>
      <c r="C50" s="115" t="s">
        <v>71</v>
      </c>
      <c r="D50" s="117"/>
      <c r="E50" s="55"/>
      <c r="F50" s="115"/>
      <c r="G50" s="117"/>
      <c r="H50" s="134"/>
      <c r="I50" s="134"/>
      <c r="J50" s="134"/>
      <c r="K50" s="63" t="s">
        <v>98</v>
      </c>
      <c r="L50" s="55"/>
    </row>
    <row r="51" spans="1:12" x14ac:dyDescent="0.35">
      <c r="A51" s="55"/>
      <c r="B51" s="115"/>
      <c r="C51" s="115" t="s">
        <v>72</v>
      </c>
      <c r="D51" s="117"/>
      <c r="E51" s="55"/>
      <c r="F51" s="115"/>
      <c r="G51" s="117"/>
      <c r="H51" s="134"/>
      <c r="I51" s="134"/>
      <c r="J51" s="134"/>
      <c r="K51" s="55"/>
      <c r="L51" s="55"/>
    </row>
    <row r="52" spans="1:12" x14ac:dyDescent="0.35">
      <c r="A52" s="55"/>
      <c r="B52" s="115"/>
      <c r="C52" s="115" t="s">
        <v>73</v>
      </c>
      <c r="D52" s="117"/>
      <c r="E52" s="55"/>
      <c r="F52" s="115"/>
      <c r="G52" s="117"/>
      <c r="H52" s="134"/>
      <c r="I52" s="134"/>
      <c r="J52" s="134"/>
      <c r="K52" s="55"/>
      <c r="L52" s="55"/>
    </row>
    <row r="53" spans="1:12" x14ac:dyDescent="0.35">
      <c r="A53" s="55"/>
      <c r="B53" s="115"/>
      <c r="C53" s="115" t="s">
        <v>74</v>
      </c>
      <c r="D53" s="117"/>
      <c r="E53" s="55"/>
      <c r="F53" s="115"/>
      <c r="G53" s="117"/>
      <c r="H53" s="134"/>
      <c r="I53" s="134"/>
      <c r="J53" s="134"/>
      <c r="K53" s="55"/>
      <c r="L53" s="55"/>
    </row>
    <row r="54" spans="1:12" x14ac:dyDescent="0.35">
      <c r="A54" s="79"/>
      <c r="B54" s="118"/>
      <c r="C54" s="118"/>
      <c r="D54" s="119"/>
      <c r="E54" s="79"/>
      <c r="F54" s="118"/>
      <c r="G54" s="119"/>
      <c r="H54" s="132"/>
      <c r="I54" s="132"/>
      <c r="J54" s="132"/>
      <c r="K54" s="79"/>
      <c r="L54" s="79"/>
    </row>
    <row r="55" spans="1:12" x14ac:dyDescent="0.35">
      <c r="A55" s="51">
        <v>9</v>
      </c>
      <c r="B55" s="111" t="s">
        <v>75</v>
      </c>
      <c r="C55" s="112" t="s">
        <v>76</v>
      </c>
      <c r="D55" s="113">
        <v>312000</v>
      </c>
      <c r="E55" s="51" t="s">
        <v>8</v>
      </c>
      <c r="F55" s="111" t="s">
        <v>77</v>
      </c>
      <c r="G55" s="51">
        <v>50</v>
      </c>
      <c r="H55" s="133">
        <f>121950+21315+3120</f>
        <v>146385</v>
      </c>
      <c r="I55" s="133">
        <f>47400+3325+2972+2600+8025+780</f>
        <v>65102</v>
      </c>
      <c r="J55" s="113">
        <f>H55+I55</f>
        <v>211487</v>
      </c>
      <c r="K55" s="50" t="s">
        <v>97</v>
      </c>
      <c r="L55" s="51" t="s">
        <v>100</v>
      </c>
    </row>
    <row r="56" spans="1:12" x14ac:dyDescent="0.35">
      <c r="A56" s="55"/>
      <c r="B56" s="115" t="s">
        <v>78</v>
      </c>
      <c r="C56" s="116" t="s">
        <v>79</v>
      </c>
      <c r="D56" s="117"/>
      <c r="E56" s="55"/>
      <c r="F56" s="115"/>
      <c r="G56" s="55"/>
      <c r="H56" s="55"/>
      <c r="I56" s="55"/>
      <c r="J56" s="55"/>
      <c r="K56" s="63" t="s">
        <v>98</v>
      </c>
      <c r="L56" s="55"/>
    </row>
    <row r="57" spans="1:12" x14ac:dyDescent="0.35">
      <c r="A57" s="55"/>
      <c r="B57" s="115" t="s">
        <v>80</v>
      </c>
      <c r="C57" s="116" t="s">
        <v>81</v>
      </c>
      <c r="D57" s="117"/>
      <c r="E57" s="55"/>
      <c r="F57" s="115"/>
      <c r="G57" s="55"/>
      <c r="H57" s="55"/>
      <c r="I57" s="55"/>
      <c r="J57" s="55"/>
      <c r="K57" s="55"/>
      <c r="L57" s="55"/>
    </row>
    <row r="58" spans="1:12" x14ac:dyDescent="0.35">
      <c r="A58" s="55"/>
      <c r="B58" s="115"/>
      <c r="C58" s="115" t="s">
        <v>82</v>
      </c>
      <c r="D58" s="117"/>
      <c r="E58" s="55"/>
      <c r="F58" s="115"/>
      <c r="G58" s="55"/>
      <c r="H58" s="55"/>
      <c r="I58" s="55"/>
      <c r="J58" s="55"/>
      <c r="K58" s="55"/>
      <c r="L58" s="55"/>
    </row>
    <row r="59" spans="1:12" x14ac:dyDescent="0.35">
      <c r="A59" s="55"/>
      <c r="B59" s="115"/>
      <c r="C59" s="116" t="s">
        <v>83</v>
      </c>
      <c r="D59" s="117"/>
      <c r="E59" s="55"/>
      <c r="F59" s="115"/>
      <c r="G59" s="55"/>
      <c r="H59" s="55"/>
      <c r="I59" s="55"/>
      <c r="J59" s="55"/>
      <c r="K59" s="55"/>
      <c r="L59" s="55"/>
    </row>
    <row r="60" spans="1:12" x14ac:dyDescent="0.35">
      <c r="A60" s="79"/>
      <c r="B60" s="118"/>
      <c r="C60" s="135"/>
      <c r="D60" s="119"/>
      <c r="E60" s="79"/>
      <c r="F60" s="118"/>
      <c r="G60" s="79"/>
      <c r="H60" s="79"/>
      <c r="I60" s="79"/>
      <c r="J60" s="79"/>
      <c r="K60" s="79"/>
      <c r="L60" s="79"/>
    </row>
    <row r="61" spans="1:12" x14ac:dyDescent="0.35">
      <c r="A61" s="55">
        <v>10</v>
      </c>
      <c r="B61" s="115" t="s">
        <v>102</v>
      </c>
      <c r="C61" s="116" t="s">
        <v>105</v>
      </c>
      <c r="D61" s="55" t="s">
        <v>114</v>
      </c>
      <c r="E61" s="55" t="s">
        <v>106</v>
      </c>
      <c r="F61" s="115" t="s">
        <v>113</v>
      </c>
      <c r="G61" s="55" t="s">
        <v>111</v>
      </c>
      <c r="H61" s="55" t="s">
        <v>114</v>
      </c>
      <c r="I61" s="55" t="s">
        <v>114</v>
      </c>
      <c r="J61" s="55" t="s">
        <v>114</v>
      </c>
      <c r="K61" s="50" t="s">
        <v>97</v>
      </c>
      <c r="L61" s="51" t="s">
        <v>100</v>
      </c>
    </row>
    <row r="62" spans="1:12" x14ac:dyDescent="0.35">
      <c r="A62" s="55"/>
      <c r="B62" s="115" t="s">
        <v>103</v>
      </c>
      <c r="C62" s="116"/>
      <c r="D62" s="55" t="s">
        <v>115</v>
      </c>
      <c r="E62" s="55" t="s">
        <v>110</v>
      </c>
      <c r="F62" s="115"/>
      <c r="G62" s="55" t="s">
        <v>112</v>
      </c>
      <c r="H62" s="55" t="s">
        <v>115</v>
      </c>
      <c r="I62" s="55" t="s">
        <v>115</v>
      </c>
      <c r="J62" s="55" t="s">
        <v>115</v>
      </c>
      <c r="K62" s="63" t="s">
        <v>98</v>
      </c>
      <c r="L62" s="55"/>
    </row>
    <row r="63" spans="1:12" x14ac:dyDescent="0.35">
      <c r="A63" s="55"/>
      <c r="B63" s="115" t="s">
        <v>104</v>
      </c>
      <c r="C63" s="116"/>
      <c r="D63" s="117"/>
      <c r="E63" s="55" t="s">
        <v>107</v>
      </c>
      <c r="F63" s="115"/>
      <c r="G63" s="55"/>
      <c r="H63" s="55"/>
      <c r="I63" s="55"/>
      <c r="J63" s="55"/>
      <c r="K63" s="55"/>
      <c r="L63" s="55"/>
    </row>
    <row r="64" spans="1:12" x14ac:dyDescent="0.35">
      <c r="A64" s="55"/>
      <c r="B64" s="115"/>
      <c r="C64" s="116"/>
      <c r="D64" s="117"/>
      <c r="E64" s="55"/>
      <c r="F64" s="115"/>
      <c r="G64" s="55"/>
      <c r="H64" s="55"/>
      <c r="I64" s="55"/>
      <c r="J64" s="55"/>
      <c r="K64" s="55"/>
      <c r="L64" s="55"/>
    </row>
    <row r="65" spans="1:12" x14ac:dyDescent="0.35">
      <c r="A65" s="55"/>
      <c r="B65" s="115"/>
      <c r="C65" s="116"/>
      <c r="D65" s="117"/>
      <c r="E65" s="55" t="s">
        <v>0</v>
      </c>
      <c r="F65" s="115"/>
      <c r="G65" s="55"/>
      <c r="H65" s="55"/>
      <c r="I65" s="55"/>
      <c r="J65" s="55"/>
      <c r="K65" s="55"/>
      <c r="L65" s="55"/>
    </row>
    <row r="66" spans="1:12" x14ac:dyDescent="0.35">
      <c r="A66" s="55"/>
      <c r="B66" s="115"/>
      <c r="C66" s="116"/>
      <c r="D66" s="117"/>
      <c r="E66" s="55" t="s">
        <v>108</v>
      </c>
      <c r="F66" s="115"/>
      <c r="G66" s="55"/>
      <c r="H66" s="55"/>
      <c r="I66" s="55"/>
      <c r="J66" s="55"/>
      <c r="K66" s="55"/>
      <c r="L66" s="55"/>
    </row>
    <row r="67" spans="1:12" x14ac:dyDescent="0.35">
      <c r="A67" s="55"/>
      <c r="B67" s="115"/>
      <c r="C67" s="116"/>
      <c r="D67" s="117"/>
      <c r="E67" s="14" t="s">
        <v>109</v>
      </c>
      <c r="F67" s="115"/>
      <c r="G67" s="55"/>
      <c r="H67" s="55"/>
      <c r="I67" s="55"/>
      <c r="J67" s="55"/>
      <c r="K67" s="55"/>
      <c r="L67" s="55"/>
    </row>
    <row r="68" spans="1:12" x14ac:dyDescent="0.35">
      <c r="A68" s="55"/>
      <c r="B68" s="115"/>
      <c r="C68" s="116"/>
      <c r="D68" s="117"/>
      <c r="E68" s="55" t="s">
        <v>107</v>
      </c>
      <c r="F68" s="115"/>
      <c r="G68" s="55"/>
      <c r="H68" s="55"/>
      <c r="I68" s="55"/>
      <c r="J68" s="55"/>
      <c r="K68" s="55"/>
      <c r="L68" s="55"/>
    </row>
    <row r="69" spans="1:12" x14ac:dyDescent="0.35">
      <c r="A69" s="79"/>
      <c r="B69" s="118"/>
      <c r="C69" s="79"/>
      <c r="D69" s="119"/>
      <c r="E69" s="79"/>
      <c r="F69" s="118"/>
      <c r="G69" s="79"/>
      <c r="H69" s="79"/>
      <c r="I69" s="79"/>
      <c r="J69" s="79"/>
      <c r="K69" s="79"/>
      <c r="L69" s="79"/>
    </row>
  </sheetData>
  <mergeCells count="15">
    <mergeCell ref="A1:L1"/>
    <mergeCell ref="L2:L3"/>
    <mergeCell ref="S2:S3"/>
    <mergeCell ref="P2:Q2"/>
    <mergeCell ref="R2:R3"/>
    <mergeCell ref="O2:O3"/>
    <mergeCell ref="H2:J2"/>
    <mergeCell ref="D2:D3"/>
    <mergeCell ref="M2:M3"/>
    <mergeCell ref="N2:N3"/>
    <mergeCell ref="A2:A3"/>
    <mergeCell ref="B2:B3"/>
    <mergeCell ref="C2:C3"/>
    <mergeCell ref="E2:G2"/>
    <mergeCell ref="K2:K3"/>
  </mergeCells>
  <pageMargins left="0.19685039370078741" right="0.15748031496062992" top="0.27559055118110237" bottom="0.35433070866141736" header="0.31496062992125984" footer="0.31496062992125984"/>
  <pageSetup paperSize="9" scale="62" orientation="landscape" r:id="rId1"/>
  <rowBreaks count="1" manualBreakCount="1">
    <brk id="32" max="16383" man="1"/>
  </rowBreaks>
  <colBreaks count="1" manualBreakCount="1">
    <brk id="1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B211-DCFA-4D11-997A-E0B06A912D8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ภาพรวม</vt:lpstr>
      <vt:lpstr>Sheet1</vt:lpstr>
      <vt:lpstr>ภาพรวม!Print_Titles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piyathida abjuntuk</cp:lastModifiedBy>
  <cp:lastPrinted>2025-02-11T03:03:32Z</cp:lastPrinted>
  <dcterms:created xsi:type="dcterms:W3CDTF">2021-09-08T03:29:18Z</dcterms:created>
  <dcterms:modified xsi:type="dcterms:W3CDTF">2025-03-19T02:38:57Z</dcterms:modified>
</cp:coreProperties>
</file>